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lentelė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2" l="1"/>
  <c r="P10" i="2" l="1"/>
  <c r="P11" i="2"/>
  <c r="P12" i="2"/>
  <c r="P13" i="2"/>
  <c r="P14" i="2"/>
  <c r="P15" i="2"/>
  <c r="M12" i="2"/>
  <c r="N12" i="2" s="1"/>
  <c r="M13" i="2"/>
  <c r="N13" i="2" s="1"/>
  <c r="M14" i="2"/>
  <c r="N14" i="2" s="1"/>
  <c r="M15" i="2"/>
  <c r="N15" i="2" s="1"/>
  <c r="M11" i="2"/>
  <c r="N11" i="2" s="1"/>
  <c r="M10" i="2"/>
  <c r="N10" i="2" s="1"/>
  <c r="M16" i="2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G16" i="2"/>
  <c r="H16" i="2" s="1"/>
  <c r="D16" i="2"/>
  <c r="E16" i="2"/>
  <c r="F16" i="2"/>
  <c r="C16" i="2"/>
  <c r="J16" i="2" l="1"/>
  <c r="K16" i="2" s="1"/>
  <c r="O16" i="2" s="1"/>
  <c r="N16" i="2"/>
  <c r="P16" i="2" s="1"/>
  <c r="O10" i="2"/>
  <c r="O15" i="2"/>
  <c r="O13" i="2"/>
  <c r="O11" i="2"/>
  <c r="O14" i="2"/>
  <c r="O12" i="2"/>
  <c r="K9" i="2"/>
  <c r="N9" i="2"/>
  <c r="O9" i="2" l="1"/>
  <c r="P9" i="2"/>
</calcChain>
</file>

<file path=xl/sharedStrings.xml><?xml version="1.0" encoding="utf-8"?>
<sst xmlns="http://schemas.openxmlformats.org/spreadsheetml/2006/main" count="27" uniqueCount="27">
  <si>
    <t>Žemės sklypų skaičius</t>
  </si>
  <si>
    <t>Žemės sklypų plotas (ha)</t>
  </si>
  <si>
    <t xml:space="preserve">2022 m. mokestinė žemės sklypų vertė, Eur </t>
  </si>
  <si>
    <t>2018 m. vidutinė rinkos vertė, Eur</t>
  </si>
  <si>
    <t xml:space="preserve">1 ha mokestis 2023 m. </t>
  </si>
  <si>
    <t>2023 m.  projektinė  vidutinė rinkos vertė, Eur</t>
  </si>
  <si>
    <t>VRV pokytis procentais</t>
  </si>
  <si>
    <t>Gyvenamųjų teritorijų žemė</t>
  </si>
  <si>
    <t>Žemės ūkio paskirties žemė</t>
  </si>
  <si>
    <t>Pramonės ir sandėliavimo žemė</t>
  </si>
  <si>
    <t>Komercinės paskirties žemė</t>
  </si>
  <si>
    <t>Mėgėjų sodų žemė</t>
  </si>
  <si>
    <t>Kiti</t>
  </si>
  <si>
    <t>Žemės (turto ) grupė</t>
  </si>
  <si>
    <t xml:space="preserve">1 ha mokestis  </t>
  </si>
  <si>
    <t xml:space="preserve">Tarifai ir žemės mokestis </t>
  </si>
  <si>
    <t xml:space="preserve">Preliminarus mokestis (pagal 2023 m. VRV) </t>
  </si>
  <si>
    <t>2018-2022 m. mokestis (pagal 2018 m. VRV)</t>
  </si>
  <si>
    <t xml:space="preserve">Tarifai 2022 m. </t>
  </si>
  <si>
    <t>Žemės sklypų skaičius, plotas, vertės</t>
  </si>
  <si>
    <t>Miškas</t>
  </si>
  <si>
    <t>SUMINIAI DUOMENYS  APIE ROKIŠKIO  RAJONO SAVIVALDYBĖS TERITORIJOJE ESANČIŲ PRIVAČIŲ ŽEMĖS SKLYPŲ SKAIČIŲ, PLOTĄ IR VIDUTINES RINKOS VERTES MOKESČIAMS BEI PRELIMINARUS ŽEMĖS MOKESČIO PASKAIČIAVIMAS (pagal VĮ Registrų centro pateiktą ataskaitą )</t>
  </si>
  <si>
    <t>Viso: Rokiškio  r. sav.</t>
  </si>
  <si>
    <t>Skaičiavimuose neįvertintos lengvatos.</t>
  </si>
  <si>
    <t xml:space="preserve">Siūlomas tarifas 2023 m. </t>
  </si>
  <si>
    <t>mokesčio pokytis eurais       (1 ha)</t>
  </si>
  <si>
    <t>mokesčio pokytis proc.       (1 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</si>
</sst>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"/>
    <numFmt numFmtId="165" formatCode="0.0"/>
  </numFmts>
  <fonts count="33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u/>
      <sz val="10"/>
      <color rgb="FF0000FF"/>
      <name val="Arial"/>
      <family val="2"/>
      <charset val="186"/>
    </font>
    <font>
      <u/>
      <sz val="10"/>
      <color rgb="FF800080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name val="Arial"/>
      <family val="2"/>
      <charset val="186"/>
    </font>
    <font>
      <b/>
      <sz val="12"/>
      <color rgb="FFC00000"/>
      <name val="Times New Roman"/>
      <family val="1"/>
      <charset val="186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22" fillId="0" borderId="0"/>
    <xf numFmtId="0" fontId="1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54">
    <xf numFmtId="0" fontId="19" fillId="0" borderId="0" xfId="0" applyFont="1"/>
    <xf numFmtId="0" fontId="24" fillId="0" borderId="0" xfId="0" applyFont="1" applyAlignment="1">
      <alignment horizontal="left" wrapText="1"/>
    </xf>
    <xf numFmtId="0" fontId="23" fillId="0" borderId="0" xfId="0" applyFont="1"/>
    <xf numFmtId="0" fontId="23" fillId="34" borderId="0" xfId="0" applyFont="1" applyFill="1"/>
    <xf numFmtId="0" fontId="25" fillId="34" borderId="10" xfId="0" applyFont="1" applyFill="1" applyBorder="1" applyAlignment="1">
      <alignment vertical="center" wrapText="1"/>
    </xf>
    <xf numFmtId="164" fontId="26" fillId="0" borderId="12" xfId="0" applyNumberFormat="1" applyFont="1" applyBorder="1"/>
    <xf numFmtId="2" fontId="26" fillId="0" borderId="10" xfId="0" applyNumberFormat="1" applyFont="1" applyBorder="1"/>
    <xf numFmtId="164" fontId="26" fillId="35" borderId="10" xfId="0" applyNumberFormat="1" applyFont="1" applyFill="1" applyBorder="1" applyAlignment="1">
      <alignment horizontal="center"/>
    </xf>
    <xf numFmtId="164" fontId="26" fillId="36" borderId="10" xfId="0" applyNumberFormat="1" applyFont="1" applyFill="1" applyBorder="1" applyAlignment="1">
      <alignment horizontal="center"/>
    </xf>
    <xf numFmtId="1" fontId="27" fillId="0" borderId="10" xfId="0" applyNumberFormat="1" applyFont="1" applyBorder="1" applyAlignment="1">
      <alignment horizontal="center"/>
    </xf>
    <xf numFmtId="0" fontId="26" fillId="37" borderId="10" xfId="0" applyFont="1" applyFill="1" applyBorder="1" applyAlignment="1">
      <alignment horizontal="center" vertical="center"/>
    </xf>
    <xf numFmtId="3" fontId="26" fillId="37" borderId="10" xfId="0" applyNumberFormat="1" applyFont="1" applyFill="1" applyBorder="1" applyAlignment="1">
      <alignment horizontal="center" vertical="center"/>
    </xf>
    <xf numFmtId="0" fontId="26" fillId="38" borderId="10" xfId="0" applyFont="1" applyFill="1" applyBorder="1" applyAlignment="1">
      <alignment horizontal="center" vertical="center"/>
    </xf>
    <xf numFmtId="3" fontId="26" fillId="38" borderId="10" xfId="0" applyNumberFormat="1" applyFont="1" applyFill="1" applyBorder="1" applyAlignment="1">
      <alignment horizontal="center" vertical="center"/>
    </xf>
    <xf numFmtId="165" fontId="26" fillId="39" borderId="10" xfId="0" applyNumberFormat="1" applyFont="1" applyFill="1" applyBorder="1"/>
    <xf numFmtId="3" fontId="26" fillId="39" borderId="10" xfId="0" applyNumberFormat="1" applyFont="1" applyFill="1" applyBorder="1"/>
    <xf numFmtId="0" fontId="26" fillId="0" borderId="1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3" fontId="26" fillId="35" borderId="10" xfId="0" applyNumberFormat="1" applyFont="1" applyFill="1" applyBorder="1" applyAlignment="1">
      <alignment horizontal="center" vertical="center"/>
    </xf>
    <xf numFmtId="3" fontId="26" fillId="36" borderId="10" xfId="0" applyNumberFormat="1" applyFont="1" applyFill="1" applyBorder="1" applyAlignment="1">
      <alignment horizontal="center" vertical="center"/>
    </xf>
    <xf numFmtId="1" fontId="27" fillId="34" borderId="10" xfId="0" applyNumberFormat="1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wrapText="1"/>
    </xf>
    <xf numFmtId="0" fontId="25" fillId="34" borderId="10" xfId="0" applyFont="1" applyFill="1" applyBorder="1" applyAlignment="1">
      <alignment vertical="center"/>
    </xf>
    <xf numFmtId="0" fontId="28" fillId="33" borderId="10" xfId="0" applyFont="1" applyFill="1" applyBorder="1"/>
    <xf numFmtId="164" fontId="29" fillId="33" borderId="12" xfId="0" applyNumberFormat="1" applyFont="1" applyFill="1" applyBorder="1" applyAlignment="1">
      <alignment horizontal="center" vertical="center"/>
    </xf>
    <xf numFmtId="164" fontId="29" fillId="33" borderId="10" xfId="0" applyNumberFormat="1" applyFont="1" applyFill="1" applyBorder="1" applyAlignment="1">
      <alignment horizontal="center" vertical="center"/>
    </xf>
    <xf numFmtId="1" fontId="30" fillId="33" borderId="10" xfId="0" applyNumberFormat="1" applyFont="1" applyFill="1" applyBorder="1" applyAlignment="1">
      <alignment horizontal="center"/>
    </xf>
    <xf numFmtId="0" fontId="29" fillId="37" borderId="10" xfId="0" applyFont="1" applyFill="1" applyBorder="1" applyAlignment="1">
      <alignment horizontal="center"/>
    </xf>
    <xf numFmtId="3" fontId="29" fillId="33" borderId="10" xfId="0" applyNumberFormat="1" applyFont="1" applyFill="1" applyBorder="1" applyAlignment="1">
      <alignment horizontal="center" vertical="center"/>
    </xf>
    <xf numFmtId="3" fontId="29" fillId="33" borderId="10" xfId="0" applyNumberFormat="1" applyFont="1" applyFill="1" applyBorder="1" applyAlignment="1">
      <alignment horizontal="center"/>
    </xf>
    <xf numFmtId="165" fontId="29" fillId="33" borderId="10" xfId="0" applyNumberFormat="1" applyFont="1" applyFill="1" applyBorder="1"/>
    <xf numFmtId="3" fontId="29" fillId="33" borderId="10" xfId="0" applyNumberFormat="1" applyFont="1" applyFill="1" applyBorder="1"/>
    <xf numFmtId="0" fontId="26" fillId="0" borderId="0" xfId="0" applyFont="1"/>
    <xf numFmtId="0" fontId="26" fillId="0" borderId="11" xfId="0" applyFont="1" applyBorder="1"/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35" borderId="10" xfId="0" applyFont="1" applyFill="1" applyBorder="1" applyAlignment="1">
      <alignment horizontal="center" vertical="center" wrapText="1"/>
    </xf>
    <xf numFmtId="0" fontId="28" fillId="35" borderId="11" xfId="0" applyFont="1" applyFill="1" applyBorder="1" applyAlignment="1">
      <alignment horizontal="center" vertical="center" wrapText="1"/>
    </xf>
    <xf numFmtId="0" fontId="28" fillId="36" borderId="11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9" fillId="37" borderId="16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29" fillId="39" borderId="10" xfId="0" applyFont="1" applyFill="1" applyBorder="1" applyAlignment="1">
      <alignment wrapText="1"/>
    </xf>
    <xf numFmtId="0" fontId="28" fillId="0" borderId="0" xfId="0" applyFont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1" fillId="0" borderId="14" xfId="0" applyFont="1" applyBorder="1" applyAlignment="1"/>
    <xf numFmtId="0" fontId="31" fillId="0" borderId="12" xfId="0" applyFont="1" applyBorder="1" applyAlignment="1"/>
  </cellXfs>
  <cellStyles count="116">
    <cellStyle name="1 antraštė" xfId="2" builtinId="16" customBuiltin="1"/>
    <cellStyle name="2 antraštė" xfId="3" builtinId="17" customBuiltin="1"/>
    <cellStyle name="20% - Accent1 2" xfId="104"/>
    <cellStyle name="20% - Accent1 3" xfId="88"/>
    <cellStyle name="20% - Accent1 4" xfId="74"/>
    <cellStyle name="20% - Accent1 5" xfId="60"/>
    <cellStyle name="20% - Accent1 6" xfId="46"/>
    <cellStyle name="20% - Accent2 2" xfId="106"/>
    <cellStyle name="20% - Accent2 3" xfId="90"/>
    <cellStyle name="20% - Accent2 4" xfId="76"/>
    <cellStyle name="20% - Accent2 5" xfId="62"/>
    <cellStyle name="20% - Accent2 6" xfId="48"/>
    <cellStyle name="20% - Accent3 2" xfId="108"/>
    <cellStyle name="20% - Accent3 3" xfId="92"/>
    <cellStyle name="20% - Accent3 4" xfId="78"/>
    <cellStyle name="20% - Accent3 5" xfId="64"/>
    <cellStyle name="20% - Accent3 6" xfId="50"/>
    <cellStyle name="20% - Accent4 2" xfId="110"/>
    <cellStyle name="20% - Accent4 3" xfId="94"/>
    <cellStyle name="20% - Accent4 4" xfId="80"/>
    <cellStyle name="20% - Accent4 5" xfId="66"/>
    <cellStyle name="20% - Accent4 6" xfId="52"/>
    <cellStyle name="20% - Accent5 2" xfId="112"/>
    <cellStyle name="20% - Accent5 3" xfId="96"/>
    <cellStyle name="20% - Accent5 4" xfId="82"/>
    <cellStyle name="20% - Accent5 5" xfId="68"/>
    <cellStyle name="20% - Accent5 6" xfId="54"/>
    <cellStyle name="20% - Accent6 2" xfId="114"/>
    <cellStyle name="20% - Accent6 3" xfId="98"/>
    <cellStyle name="20% - Accent6 4" xfId="84"/>
    <cellStyle name="20% - Accent6 5" xfId="70"/>
    <cellStyle name="20% - Accent6 6" xfId="56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- Accent1 2" xfId="105"/>
    <cellStyle name="40% - Accent1 3" xfId="89"/>
    <cellStyle name="40% - Accent1 4" xfId="75"/>
    <cellStyle name="40% - Accent1 5" xfId="61"/>
    <cellStyle name="40% - Accent1 6" xfId="47"/>
    <cellStyle name="40% - Accent2 2" xfId="107"/>
    <cellStyle name="40% - Accent2 3" xfId="91"/>
    <cellStyle name="40% - Accent2 4" xfId="77"/>
    <cellStyle name="40% - Accent2 5" xfId="63"/>
    <cellStyle name="40% - Accent2 6" xfId="49"/>
    <cellStyle name="40% - Accent3 2" xfId="109"/>
    <cellStyle name="40% - Accent3 3" xfId="93"/>
    <cellStyle name="40% - Accent3 4" xfId="79"/>
    <cellStyle name="40% - Accent3 5" xfId="65"/>
    <cellStyle name="40% - Accent3 6" xfId="51"/>
    <cellStyle name="40% - Accent4 2" xfId="111"/>
    <cellStyle name="40% - Accent4 3" xfId="95"/>
    <cellStyle name="40% - Accent4 4" xfId="81"/>
    <cellStyle name="40% - Accent4 5" xfId="67"/>
    <cellStyle name="40% - Accent4 6" xfId="53"/>
    <cellStyle name="40% - Accent5 2" xfId="113"/>
    <cellStyle name="40% - Accent5 3" xfId="97"/>
    <cellStyle name="40% - Accent5 4" xfId="83"/>
    <cellStyle name="40% - Accent5 5" xfId="69"/>
    <cellStyle name="40% - Accent5 6" xfId="55"/>
    <cellStyle name="40% - Accent6 2" xfId="115"/>
    <cellStyle name="40% - Accent6 3" xfId="99"/>
    <cellStyle name="40% - Accent6 4" xfId="85"/>
    <cellStyle name="40% - Accent6 5" xfId="71"/>
    <cellStyle name="40% - Accent6 6" xfId="57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Aplankytas hipersaitas" xfId="43" builtinId="9" customBuiltin="1"/>
    <cellStyle name="Blogas" xfId="7" builtinId="27" customBuiltin="1"/>
    <cellStyle name="Geras" xfId="6" builtinId="26" customBuiltin="1"/>
    <cellStyle name="Hipersaitas" xfId="42" builtinId="8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Normal 2" xfId="100"/>
    <cellStyle name="Normal 3" xfId="101"/>
    <cellStyle name="Normal 4" xfId="102"/>
    <cellStyle name="Normal 5" xfId="86"/>
    <cellStyle name="Normal 6" xfId="72"/>
    <cellStyle name="Normal 7" xfId="58"/>
    <cellStyle name="Normal 8" xfId="44"/>
    <cellStyle name="Note 2" xfId="103"/>
    <cellStyle name="Note 3" xfId="87"/>
    <cellStyle name="Note 4" xfId="73"/>
    <cellStyle name="Note 5" xfId="59"/>
    <cellStyle name="Note 6" xfId="45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8"/>
  <sheetViews>
    <sheetView tabSelected="1" topLeftCell="A3" workbookViewId="0">
      <selection activeCell="U10" sqref="U10"/>
    </sheetView>
  </sheetViews>
  <sheetFormatPr defaultRowHeight="12.75" x14ac:dyDescent="0.2"/>
  <cols>
    <col min="1" max="1" width="0.140625" style="2" customWidth="1"/>
    <col min="2" max="2" width="27.5703125" style="2" customWidth="1"/>
    <col min="3" max="3" width="8.85546875" style="2" customWidth="1"/>
    <col min="4" max="4" width="9" style="2" customWidth="1"/>
    <col min="5" max="6" width="12.7109375" style="2" customWidth="1"/>
    <col min="7" max="7" width="12.42578125" style="2" customWidth="1"/>
    <col min="8" max="8" width="9" style="2" customWidth="1"/>
    <col min="9" max="9" width="8.5703125" style="2" customWidth="1"/>
    <col min="10" max="10" width="13.28515625" style="2" customWidth="1"/>
    <col min="11" max="11" width="9.7109375" style="2" customWidth="1"/>
    <col min="12" max="12" width="10.5703125" style="2" customWidth="1"/>
    <col min="13" max="13" width="11.42578125" style="2" customWidth="1"/>
    <col min="14" max="14" width="7.42578125" style="2" customWidth="1"/>
    <col min="15" max="15" width="10.85546875" style="2" bestFit="1" customWidth="1"/>
    <col min="16" max="16" width="11.140625" style="2" customWidth="1"/>
    <col min="17" max="16384" width="9.140625" style="2"/>
  </cols>
  <sheetData>
    <row r="1" spans="2:29" ht="18.75" customHeight="1" x14ac:dyDescent="0.2">
      <c r="J1" s="49"/>
      <c r="K1" s="49"/>
      <c r="L1" s="49"/>
      <c r="M1" s="49"/>
      <c r="N1" s="49"/>
    </row>
    <row r="2" spans="2:29" x14ac:dyDescent="0.2">
      <c r="J2" s="49"/>
      <c r="K2" s="49"/>
      <c r="L2" s="49"/>
      <c r="M2" s="49"/>
      <c r="N2" s="49"/>
    </row>
    <row r="3" spans="2:29" x14ac:dyDescent="0.2">
      <c r="J3" s="49"/>
      <c r="K3" s="49"/>
      <c r="L3" s="49"/>
      <c r="M3" s="49"/>
      <c r="N3" s="49"/>
    </row>
    <row r="4" spans="2:29" ht="15" x14ac:dyDescent="0.25">
      <c r="J4" s="1"/>
      <c r="K4" s="1"/>
      <c r="L4" s="1"/>
      <c r="M4" s="1"/>
      <c r="N4" s="1"/>
    </row>
    <row r="5" spans="2:29" ht="13.15" customHeight="1" x14ac:dyDescent="0.25">
      <c r="B5" s="43" t="s">
        <v>21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32"/>
      <c r="P5" s="32"/>
    </row>
    <row r="6" spans="2:29" ht="39.75" customHeight="1" x14ac:dyDescent="0.25">
      <c r="B6" s="44"/>
      <c r="C6" s="44"/>
      <c r="D6" s="44"/>
      <c r="E6" s="44"/>
      <c r="F6" s="44"/>
      <c r="G6" s="44"/>
      <c r="H6" s="44"/>
      <c r="I6" s="45"/>
      <c r="J6" s="45"/>
      <c r="K6" s="45"/>
      <c r="L6" s="45"/>
      <c r="M6" s="45"/>
      <c r="N6" s="45"/>
      <c r="O6" s="32"/>
      <c r="P6" s="32"/>
    </row>
    <row r="7" spans="2:29" ht="18.75" customHeight="1" x14ac:dyDescent="0.25">
      <c r="B7" s="33"/>
      <c r="C7" s="46" t="s">
        <v>19</v>
      </c>
      <c r="D7" s="47"/>
      <c r="E7" s="47"/>
      <c r="F7" s="47"/>
      <c r="G7" s="47"/>
      <c r="H7" s="48"/>
      <c r="I7" s="50" t="s">
        <v>15</v>
      </c>
      <c r="J7" s="51"/>
      <c r="K7" s="51"/>
      <c r="L7" s="51"/>
      <c r="M7" s="51"/>
      <c r="N7" s="51"/>
      <c r="O7" s="52"/>
      <c r="P7" s="53"/>
    </row>
    <row r="8" spans="2:29" ht="93" customHeight="1" x14ac:dyDescent="0.25">
      <c r="B8" s="34" t="s">
        <v>13</v>
      </c>
      <c r="C8" s="35" t="s">
        <v>0</v>
      </c>
      <c r="D8" s="35" t="s">
        <v>1</v>
      </c>
      <c r="E8" s="36" t="s">
        <v>3</v>
      </c>
      <c r="F8" s="37" t="s">
        <v>2</v>
      </c>
      <c r="G8" s="38" t="s">
        <v>5</v>
      </c>
      <c r="H8" s="39" t="s">
        <v>6</v>
      </c>
      <c r="I8" s="40" t="s">
        <v>18</v>
      </c>
      <c r="J8" s="40" t="s">
        <v>17</v>
      </c>
      <c r="K8" s="40" t="s">
        <v>14</v>
      </c>
      <c r="L8" s="41" t="s">
        <v>24</v>
      </c>
      <c r="M8" s="41" t="s">
        <v>16</v>
      </c>
      <c r="N8" s="41" t="s">
        <v>4</v>
      </c>
      <c r="O8" s="42" t="s">
        <v>26</v>
      </c>
      <c r="P8" s="42" t="s">
        <v>25</v>
      </c>
    </row>
    <row r="9" spans="2:29" ht="19.5" customHeight="1" x14ac:dyDescent="0.25">
      <c r="B9" s="4" t="s">
        <v>7</v>
      </c>
      <c r="C9" s="5">
        <v>7900</v>
      </c>
      <c r="D9" s="6">
        <v>2242.9179184019599</v>
      </c>
      <c r="E9" s="7">
        <v>16056260.463314565</v>
      </c>
      <c r="F9" s="7">
        <v>16051747.463314565</v>
      </c>
      <c r="G9" s="8">
        <v>22946355.895980813</v>
      </c>
      <c r="H9" s="9">
        <v>42.952385392453465</v>
      </c>
      <c r="I9" s="10">
        <v>1.3</v>
      </c>
      <c r="J9" s="11">
        <f>F9*1.3/100</f>
        <v>208672.71702308935</v>
      </c>
      <c r="K9" s="11">
        <f>J9/D9</f>
        <v>93.036269990550991</v>
      </c>
      <c r="L9" s="12">
        <v>1.1000000000000001</v>
      </c>
      <c r="M9" s="13">
        <f>G9*1.1/100</f>
        <v>252409.91485578896</v>
      </c>
      <c r="N9" s="13">
        <f>M9/D9</f>
        <v>112.53640304217046</v>
      </c>
      <c r="O9" s="14">
        <f>N9/K9*100-100</f>
        <v>20.959710716691404</v>
      </c>
      <c r="P9" s="15">
        <f>N9-K9</f>
        <v>19.500133051619471</v>
      </c>
    </row>
    <row r="10" spans="2:29" ht="18.75" customHeight="1" x14ac:dyDescent="0.25">
      <c r="B10" s="4" t="s">
        <v>8</v>
      </c>
      <c r="C10" s="16">
        <v>29614</v>
      </c>
      <c r="D10" s="17">
        <v>105619.78293138026</v>
      </c>
      <c r="E10" s="18">
        <v>105598864.16346851</v>
      </c>
      <c r="F10" s="18">
        <v>104822183.10599691</v>
      </c>
      <c r="G10" s="19">
        <v>226070341.30814239</v>
      </c>
      <c r="H10" s="20">
        <v>115.67032340810775</v>
      </c>
      <c r="I10" s="10">
        <v>1.3</v>
      </c>
      <c r="J10" s="11">
        <f>F10*0.35*1.3/100</f>
        <v>476940.93313228583</v>
      </c>
      <c r="K10" s="11">
        <f t="shared" ref="K10:K16" si="0">J10/D10</f>
        <v>4.5156401565618429</v>
      </c>
      <c r="L10" s="12">
        <v>1.1000000000000001</v>
      </c>
      <c r="M10" s="13">
        <f>G10*0.35*1.1/100</f>
        <v>870370.81403634814</v>
      </c>
      <c r="N10" s="13">
        <f t="shared" ref="N10:N16" si="1">M10/D10</f>
        <v>8.2406040788951085</v>
      </c>
      <c r="O10" s="14">
        <f t="shared" ref="O10:O16" si="2">N10/K10*100-100</f>
        <v>82.490273653014242</v>
      </c>
      <c r="P10" s="15">
        <f t="shared" ref="P10:P16" si="3">N10-K10</f>
        <v>3.7249639223332656</v>
      </c>
    </row>
    <row r="11" spans="2:29" ht="16.5" customHeight="1" x14ac:dyDescent="0.25">
      <c r="B11" s="4" t="s">
        <v>9</v>
      </c>
      <c r="C11" s="16">
        <v>169</v>
      </c>
      <c r="D11" s="17">
        <v>91.762200000000007</v>
      </c>
      <c r="E11" s="18">
        <v>713424.94953296706</v>
      </c>
      <c r="F11" s="18">
        <v>713424.94953296706</v>
      </c>
      <c r="G11" s="19">
        <v>964832.47792195994</v>
      </c>
      <c r="H11" s="20">
        <v>35.239520085970213</v>
      </c>
      <c r="I11" s="10">
        <v>1.3</v>
      </c>
      <c r="J11" s="11">
        <f>F11*1.3/100</f>
        <v>9274.5243439285732</v>
      </c>
      <c r="K11" s="11">
        <f t="shared" si="0"/>
        <v>101.07129454098281</v>
      </c>
      <c r="L11" s="12">
        <v>1.1000000000000001</v>
      </c>
      <c r="M11" s="13">
        <f>G11*1.1/100</f>
        <v>10613.15725714156</v>
      </c>
      <c r="N11" s="13">
        <f t="shared" si="1"/>
        <v>115.65935926930217</v>
      </c>
      <c r="O11" s="14">
        <f t="shared" si="2"/>
        <v>14.433440072744034</v>
      </c>
      <c r="P11" s="15">
        <f t="shared" si="3"/>
        <v>14.588064728319367</v>
      </c>
    </row>
    <row r="12" spans="2:29" ht="20.25" customHeight="1" x14ac:dyDescent="0.25">
      <c r="B12" s="4" t="s">
        <v>10</v>
      </c>
      <c r="C12" s="16">
        <v>109</v>
      </c>
      <c r="D12" s="17">
        <v>58.207700000000003</v>
      </c>
      <c r="E12" s="18">
        <v>781326.19971711398</v>
      </c>
      <c r="F12" s="18">
        <v>776246.19971711398</v>
      </c>
      <c r="G12" s="19">
        <v>1063319.982385515</v>
      </c>
      <c r="H12" s="20">
        <v>36.982310866451769</v>
      </c>
      <c r="I12" s="10">
        <v>1.3</v>
      </c>
      <c r="J12" s="11">
        <f>F12*1.3/100</f>
        <v>10091.200596322482</v>
      </c>
      <c r="K12" s="11">
        <f t="shared" si="0"/>
        <v>173.36538973920085</v>
      </c>
      <c r="L12" s="12">
        <v>1.1000000000000001</v>
      </c>
      <c r="M12" s="13">
        <f t="shared" ref="M12:M15" si="4">G12*1.1/100</f>
        <v>11696.519806240667</v>
      </c>
      <c r="N12" s="13">
        <f t="shared" si="1"/>
        <v>200.94454524471274</v>
      </c>
      <c r="O12" s="14">
        <f t="shared" si="2"/>
        <v>15.90810919468997</v>
      </c>
      <c r="P12" s="15">
        <f t="shared" si="3"/>
        <v>27.579155505511892</v>
      </c>
    </row>
    <row r="13" spans="2:29" ht="18" customHeight="1" x14ac:dyDescent="0.25">
      <c r="B13" s="4" t="s">
        <v>11</v>
      </c>
      <c r="C13" s="16">
        <v>2267</v>
      </c>
      <c r="D13" s="17">
        <v>161.21319999999898</v>
      </c>
      <c r="E13" s="18">
        <v>1469455</v>
      </c>
      <c r="F13" s="18">
        <v>1469451</v>
      </c>
      <c r="G13" s="19">
        <v>2176053</v>
      </c>
      <c r="H13" s="20">
        <v>48.086121959833974</v>
      </c>
      <c r="I13" s="10">
        <v>1.3</v>
      </c>
      <c r="J13" s="11">
        <f>F13*1.3/100</f>
        <v>19102.863000000001</v>
      </c>
      <c r="K13" s="11">
        <f t="shared" si="0"/>
        <v>118.49440988703235</v>
      </c>
      <c r="L13" s="12">
        <v>1.1000000000000001</v>
      </c>
      <c r="M13" s="13">
        <f t="shared" si="4"/>
        <v>23936.583000000002</v>
      </c>
      <c r="N13" s="13">
        <f t="shared" si="1"/>
        <v>148.47781074998917</v>
      </c>
      <c r="O13" s="14">
        <f t="shared" si="2"/>
        <v>25.303641658321069</v>
      </c>
      <c r="P13" s="15">
        <f t="shared" si="3"/>
        <v>29.983400862956827</v>
      </c>
    </row>
    <row r="14" spans="2:29" ht="16.5" customHeight="1" x14ac:dyDescent="0.25">
      <c r="B14" s="21" t="s">
        <v>20</v>
      </c>
      <c r="C14" s="16">
        <v>3760</v>
      </c>
      <c r="D14" s="17">
        <v>14445.752575</v>
      </c>
      <c r="E14" s="18">
        <v>2925896.81811227</v>
      </c>
      <c r="F14" s="18">
        <v>1137833.3958947121</v>
      </c>
      <c r="G14" s="19">
        <v>8511017.6182454601</v>
      </c>
      <c r="H14" s="20">
        <v>648.00209318456461</v>
      </c>
      <c r="I14" s="10">
        <v>1.3</v>
      </c>
      <c r="J14" s="11">
        <f>F14*1.3/100</f>
        <v>14791.834146631258</v>
      </c>
      <c r="K14" s="11">
        <f t="shared" si="0"/>
        <v>1.0239573237762767</v>
      </c>
      <c r="L14" s="12">
        <v>1.1000000000000001</v>
      </c>
      <c r="M14" s="13">
        <f t="shared" si="4"/>
        <v>93621.193800700072</v>
      </c>
      <c r="N14" s="13">
        <f t="shared" si="1"/>
        <v>6.4808803359073224</v>
      </c>
      <c r="O14" s="14">
        <f t="shared" si="2"/>
        <v>532.924848079247</v>
      </c>
      <c r="P14" s="15">
        <f t="shared" si="3"/>
        <v>5.4569230121310461</v>
      </c>
    </row>
    <row r="15" spans="2:29" ht="13.5" customHeight="1" x14ac:dyDescent="0.25">
      <c r="B15" s="22" t="s">
        <v>12</v>
      </c>
      <c r="C15" s="16">
        <v>38</v>
      </c>
      <c r="D15" s="17">
        <v>277.30281971830902</v>
      </c>
      <c r="E15" s="18">
        <v>236356.13376000299</v>
      </c>
      <c r="F15" s="18">
        <v>235096.13376000299</v>
      </c>
      <c r="G15" s="19">
        <v>525654.47989991202</v>
      </c>
      <c r="H15" s="20">
        <v>123.59129071706661</v>
      </c>
      <c r="I15" s="10">
        <v>1.3</v>
      </c>
      <c r="J15" s="11">
        <f>F15*1.3/100</f>
        <v>3056.2497388800389</v>
      </c>
      <c r="K15" s="11">
        <f t="shared" si="0"/>
        <v>11.021343893959145</v>
      </c>
      <c r="L15" s="12">
        <v>1.1000000000000001</v>
      </c>
      <c r="M15" s="13">
        <f t="shared" si="4"/>
        <v>5782.1992788990328</v>
      </c>
      <c r="N15" s="13">
        <f t="shared" si="1"/>
        <v>20.851570441197577</v>
      </c>
      <c r="O15" s="14">
        <f t="shared" si="2"/>
        <v>89.192630606748679</v>
      </c>
      <c r="P15" s="15">
        <f t="shared" si="3"/>
        <v>9.830226547238432</v>
      </c>
    </row>
    <row r="16" spans="2:29" s="3" customFormat="1" ht="23.25" customHeight="1" x14ac:dyDescent="0.25">
      <c r="B16" s="23" t="s">
        <v>22</v>
      </c>
      <c r="C16" s="24">
        <f>SUM(C9:C15)</f>
        <v>43857</v>
      </c>
      <c r="D16" s="25">
        <f t="shared" ref="D16:E16" si="5">SUM(D9:D15)</f>
        <v>122896.93934450054</v>
      </c>
      <c r="E16" s="25">
        <f t="shared" si="5"/>
        <v>127781583.72790544</v>
      </c>
      <c r="F16" s="25">
        <f>SUM(F9:F15)</f>
        <v>125205982.24821627</v>
      </c>
      <c r="G16" s="25">
        <f>SUM(G9:G15)</f>
        <v>262257574.76257604</v>
      </c>
      <c r="H16" s="26">
        <f>G16/F16*100-100</f>
        <v>109.46089799659893</v>
      </c>
      <c r="I16" s="27"/>
      <c r="J16" s="28">
        <f>SUM(J9:J15)</f>
        <v>741930.32198113773</v>
      </c>
      <c r="K16" s="28">
        <f t="shared" si="0"/>
        <v>6.0370121985005971</v>
      </c>
      <c r="L16" s="29"/>
      <c r="M16" s="28">
        <f>SUM(M9:M15)</f>
        <v>1268430.3820351185</v>
      </c>
      <c r="N16" s="28">
        <f t="shared" si="1"/>
        <v>10.321090084102888</v>
      </c>
      <c r="O16" s="30">
        <f t="shared" si="2"/>
        <v>70.963545289279381</v>
      </c>
      <c r="P16" s="31">
        <f t="shared" si="3"/>
        <v>4.284077885602291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8" spans="2:2" x14ac:dyDescent="0.2">
      <c r="B18" s="2" t="s">
        <v>23</v>
      </c>
    </row>
  </sheetData>
  <mergeCells count="4">
    <mergeCell ref="B5:N6"/>
    <mergeCell ref="C7:H7"/>
    <mergeCell ref="J1:N3"/>
    <mergeCell ref="I7:P7"/>
  </mergeCells>
  <pageMargins left="0.78740157480314965" right="0.39370078740157483" top="0.39370078740157483" bottom="0.19685039370078741" header="0.59055118110236227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lentelė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Zavtrakova</dc:creator>
  <cp:lastModifiedBy>Asta Zakareviciene</cp:lastModifiedBy>
  <cp:lastPrinted>2022-11-17T09:04:43Z</cp:lastPrinted>
  <dcterms:created xsi:type="dcterms:W3CDTF">2017-11-02T09:07:27Z</dcterms:created>
  <dcterms:modified xsi:type="dcterms:W3CDTF">2022-11-24T09:29:23Z</dcterms:modified>
</cp:coreProperties>
</file>